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Work\"/>
    </mc:Choice>
  </mc:AlternateContent>
  <bookViews>
    <workbookView xWindow="0" yWindow="0" windowWidth="9360" windowHeight="5925" activeTab="2"/>
  </bookViews>
  <sheets>
    <sheet name="Q #1 a,b" sheetId="3" r:id="rId1"/>
    <sheet name="Q #2a" sheetId="1" r:id="rId2"/>
    <sheet name="Q #2b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9" i="3" l="1"/>
  <c r="B9" i="3"/>
  <c r="B14" i="2"/>
  <c r="D13" i="2"/>
  <c r="B13" i="2"/>
  <c r="B8" i="2"/>
  <c r="D4" i="2"/>
  <c r="D2" i="2"/>
  <c r="F26" i="1"/>
  <c r="C26" i="1"/>
  <c r="F22" i="1"/>
  <c r="D22" i="1"/>
  <c r="C21" i="1"/>
  <c r="G22" i="1" s="1"/>
  <c r="C20" i="1"/>
  <c r="C22" i="1" s="1"/>
  <c r="C15" i="1"/>
  <c r="C13" i="1"/>
  <c r="C11" i="1"/>
  <c r="D5" i="1"/>
  <c r="D6" i="1"/>
  <c r="D4" i="1"/>
</calcChain>
</file>

<file path=xl/sharedStrings.xml><?xml version="1.0" encoding="utf-8"?>
<sst xmlns="http://schemas.openxmlformats.org/spreadsheetml/2006/main" count="44" uniqueCount="43">
  <si>
    <t xml:space="preserve">Workers </t>
  </si>
  <si>
    <t xml:space="preserve">John </t>
  </si>
  <si>
    <t xml:space="preserve">Fred </t>
  </si>
  <si>
    <t xml:space="preserve">Mean </t>
  </si>
  <si>
    <t xml:space="preserve">Standard Deviation </t>
  </si>
  <si>
    <t xml:space="preserve">Standard error </t>
  </si>
  <si>
    <t>Degrees of freedom: (70-1) =69</t>
  </si>
  <si>
    <t>The confidence interval will be found by substituting values in the below inequality:</t>
  </si>
  <si>
    <t xml:space="preserve">Therefore, for John: </t>
  </si>
  <si>
    <t xml:space="preserve"> ≤ </t>
  </si>
  <si>
    <t>σ</t>
  </si>
  <si>
    <t>SQRT((69*4.0021^2)/93.8564) ≤ C14 ≤ sqrt((69*4.0021^2)/47.9242)</t>
  </si>
  <si>
    <t>σ (John)</t>
  </si>
  <si>
    <t>For Fred:</t>
  </si>
  <si>
    <t>SQRT((69*6.0735^2)/93.8564) ≤ C14 ≤ sqrt((69*6.0735^2)/47.9242)</t>
  </si>
  <si>
    <t>≤</t>
  </si>
  <si>
    <t xml:space="preserve">≤ </t>
  </si>
  <si>
    <t xml:space="preserve">Mean of the sampe </t>
  </si>
  <si>
    <t>Sample SD</t>
  </si>
  <si>
    <t xml:space="preserve">The value of t for one-sided probability of 0.025 is needed. </t>
  </si>
  <si>
    <t>Using TINV function from excel, its easy. Degrees of freedom are 199 (200-1)</t>
  </si>
  <si>
    <t>The 95 % confidence interval:</t>
  </si>
  <si>
    <t xml:space="preserve">X - 2.3*S.E. (x) ≤ u≤ +2.3*S.E.(x) </t>
  </si>
  <si>
    <t>97.187 -2.3(4.8) ≤ u ≤ 97.2 + 2.3(4.8)</t>
  </si>
  <si>
    <t>≤ u ≤ 108.24</t>
  </si>
  <si>
    <t xml:space="preserve">T-multiple for for the following: </t>
  </si>
  <si>
    <t>a) A 95% interval estimate of the mean based off a sample of size 50.</t>
  </si>
  <si>
    <t xml:space="preserve">95 % interval </t>
  </si>
  <si>
    <t>Alpha = 0.05</t>
  </si>
  <si>
    <t>Sample size = 50</t>
  </si>
  <si>
    <t>Degrees of freedom = (50-1) 49</t>
  </si>
  <si>
    <t xml:space="preserve">therefore, </t>
  </si>
  <si>
    <t>b) A 99% interval estimate of the mean based off a sample of size 200.</t>
  </si>
  <si>
    <t xml:space="preserve">99 % interval </t>
  </si>
  <si>
    <t>Alpha = 0.01</t>
  </si>
  <si>
    <t>Sample size = 200</t>
  </si>
  <si>
    <t>Degrees of freedom = (200-1) 199</t>
  </si>
  <si>
    <t>TINV(0.01,199)</t>
  </si>
  <si>
    <t>therefore, TINV(0.05,49)</t>
  </si>
  <si>
    <r>
      <t xml:space="preserve">X^2 (n-1) σ/2 = X^2 </t>
    </r>
    <r>
      <rPr>
        <sz val="8"/>
        <color theme="1"/>
        <rFont val="Times New Roman"/>
        <family val="1"/>
      </rPr>
      <t>69,0.025</t>
    </r>
  </si>
  <si>
    <r>
      <t>X^2 (n-1) (1- σ/2) = X^2</t>
    </r>
    <r>
      <rPr>
        <sz val="8"/>
        <color theme="1"/>
        <rFont val="Times New Roman"/>
        <family val="1"/>
      </rPr>
      <t>69,0.975</t>
    </r>
  </si>
  <si>
    <r>
      <t xml:space="preserve">SQRT((n-1)s^2)/X^2 (n-1) σ/2 </t>
    </r>
    <r>
      <rPr>
        <b/>
        <sz val="14"/>
        <color theme="1"/>
        <rFont val="Times New Roman"/>
        <family val="1"/>
      </rPr>
      <t>≤</t>
    </r>
    <r>
      <rPr>
        <sz val="11"/>
        <color theme="1"/>
        <rFont val="Times New Roman"/>
        <family val="1"/>
      </rPr>
      <t xml:space="preserve"> σ ≤ sqrt((n-1)s)/X^2 (n-1) (1- σ/2)</t>
    </r>
  </si>
  <si>
    <r>
      <t xml:space="preserve">≤ </t>
    </r>
    <r>
      <rPr>
        <b/>
        <sz val="14"/>
        <color theme="1"/>
        <rFont val="Times New Roman"/>
        <family val="1"/>
      </rPr>
      <t>σ</t>
    </r>
    <r>
      <rPr>
        <b/>
        <sz val="11"/>
        <color theme="1"/>
        <rFont val="Times New Roman"/>
        <family val="1"/>
      </rPr>
      <t xml:space="preserve"> (Fred)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</si>
</sst>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333333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8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 vertical="center" wrapText="1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zoomScale="80" zoomScaleNormal="80" workbookViewId="0">
      <selection activeCell="K26" sqref="K26"/>
    </sheetView>
  </sheetViews>
  <sheetFormatPr defaultRowHeight="15" x14ac:dyDescent="0.25"/>
  <cols>
    <col min="2" max="2" width="17.42578125" customWidth="1"/>
  </cols>
  <sheetData>
    <row r="1" spans="1:8" ht="15.75" x14ac:dyDescent="0.25">
      <c r="A1" s="3" t="s">
        <v>25</v>
      </c>
      <c r="B1" s="3"/>
      <c r="C1" s="3"/>
      <c r="D1" s="3"/>
      <c r="E1" s="3"/>
      <c r="F1" s="3"/>
      <c r="G1" s="3"/>
      <c r="H1" s="3"/>
    </row>
    <row r="2" spans="1:8" ht="15.75" x14ac:dyDescent="0.25">
      <c r="A2" s="3" t="s">
        <v>26</v>
      </c>
      <c r="B2" s="3"/>
      <c r="C2" s="3"/>
      <c r="D2" s="3"/>
      <c r="E2" s="3"/>
      <c r="F2" s="3"/>
      <c r="G2" s="3"/>
      <c r="H2" s="3"/>
    </row>
    <row r="3" spans="1:8" ht="15.75" x14ac:dyDescent="0.25">
      <c r="A3" s="3"/>
      <c r="B3" s="3"/>
      <c r="C3" s="3"/>
      <c r="D3" s="3"/>
      <c r="E3" s="3"/>
      <c r="F3" s="3"/>
      <c r="G3" s="3"/>
      <c r="H3" s="3"/>
    </row>
    <row r="4" spans="1:8" ht="15.75" x14ac:dyDescent="0.25">
      <c r="A4" s="3"/>
      <c r="B4" s="3" t="s">
        <v>27</v>
      </c>
      <c r="C4" s="3"/>
      <c r="D4" s="3"/>
      <c r="E4" s="3"/>
      <c r="F4" s="3"/>
      <c r="G4" s="3"/>
      <c r="H4" s="3"/>
    </row>
    <row r="5" spans="1:8" ht="15.75" x14ac:dyDescent="0.25">
      <c r="A5" s="3"/>
      <c r="B5" s="4" t="s">
        <v>28</v>
      </c>
      <c r="C5" s="3"/>
      <c r="D5" s="3"/>
      <c r="E5" s="3"/>
      <c r="F5" s="3"/>
      <c r="G5" s="3"/>
      <c r="H5" s="3"/>
    </row>
    <row r="6" spans="1:8" ht="15.75" x14ac:dyDescent="0.25">
      <c r="A6" s="3"/>
      <c r="B6" s="3" t="s">
        <v>29</v>
      </c>
      <c r="C6" s="3"/>
      <c r="D6" s="3"/>
      <c r="E6" s="3"/>
      <c r="F6" s="3"/>
      <c r="G6" s="3"/>
      <c r="H6" s="3"/>
    </row>
    <row r="7" spans="1:8" ht="15.75" x14ac:dyDescent="0.25">
      <c r="A7" s="3"/>
      <c r="B7" s="3" t="s">
        <v>30</v>
      </c>
      <c r="C7" s="3"/>
      <c r="D7" s="3"/>
      <c r="E7" s="3"/>
      <c r="F7" s="3"/>
      <c r="G7" s="3"/>
      <c r="H7" s="3"/>
    </row>
    <row r="8" spans="1:8" ht="15.75" x14ac:dyDescent="0.25">
      <c r="A8" s="3"/>
      <c r="B8" s="3" t="s">
        <v>38</v>
      </c>
      <c r="C8" s="3"/>
      <c r="D8" s="3"/>
      <c r="E8" s="3"/>
      <c r="F8" s="3"/>
      <c r="G8" s="3"/>
      <c r="H8" s="3"/>
    </row>
    <row r="9" spans="1:8" ht="15.75" x14ac:dyDescent="0.25">
      <c r="A9" s="3"/>
      <c r="B9" s="5">
        <f>TINV(0.05,49)</f>
        <v>2.0095752371292388</v>
      </c>
      <c r="C9" s="3"/>
      <c r="D9" s="3"/>
      <c r="E9" s="3"/>
      <c r="F9" s="3"/>
      <c r="G9" s="3"/>
      <c r="H9" s="3"/>
    </row>
    <row r="10" spans="1:8" ht="15.75" x14ac:dyDescent="0.25">
      <c r="A10" s="3"/>
      <c r="B10" s="3"/>
      <c r="C10" s="3"/>
      <c r="D10" s="3"/>
      <c r="E10" s="3"/>
      <c r="F10" s="3"/>
      <c r="G10" s="3"/>
      <c r="H10" s="3"/>
    </row>
    <row r="11" spans="1:8" ht="15.75" x14ac:dyDescent="0.25">
      <c r="A11" s="3" t="s">
        <v>32</v>
      </c>
      <c r="B11" s="3"/>
      <c r="C11" s="3"/>
      <c r="D11" s="3"/>
      <c r="E11" s="3"/>
      <c r="F11" s="3"/>
      <c r="G11" s="3"/>
      <c r="H11" s="3"/>
    </row>
    <row r="12" spans="1:8" ht="15.75" x14ac:dyDescent="0.25">
      <c r="A12" s="3"/>
      <c r="B12" s="3"/>
      <c r="C12" s="3"/>
      <c r="D12" s="3"/>
      <c r="E12" s="3"/>
      <c r="F12" s="3"/>
      <c r="G12" s="3"/>
      <c r="H12" s="3"/>
    </row>
    <row r="13" spans="1:8" ht="15.75" x14ac:dyDescent="0.25">
      <c r="A13" s="3"/>
      <c r="B13" s="3" t="s">
        <v>33</v>
      </c>
      <c r="C13" s="3"/>
      <c r="D13" s="3"/>
      <c r="E13" s="3"/>
      <c r="F13" s="3"/>
      <c r="G13" s="3"/>
      <c r="H13" s="3"/>
    </row>
    <row r="14" spans="1:8" ht="15.75" x14ac:dyDescent="0.25">
      <c r="A14" s="3"/>
      <c r="B14" s="4" t="s">
        <v>34</v>
      </c>
      <c r="C14" s="3"/>
      <c r="D14" s="3"/>
      <c r="E14" s="3"/>
      <c r="F14" s="3"/>
      <c r="G14" s="3"/>
      <c r="H14" s="3"/>
    </row>
    <row r="15" spans="1:8" ht="15.75" x14ac:dyDescent="0.25">
      <c r="A15" s="3"/>
      <c r="B15" s="3" t="s">
        <v>35</v>
      </c>
      <c r="C15" s="3"/>
      <c r="D15" s="3"/>
      <c r="E15" s="3"/>
      <c r="F15" s="3"/>
      <c r="G15" s="3"/>
      <c r="H15" s="3"/>
    </row>
    <row r="16" spans="1:8" ht="15.75" x14ac:dyDescent="0.25">
      <c r="A16" s="3"/>
      <c r="B16" s="3" t="s">
        <v>36</v>
      </c>
      <c r="C16" s="3"/>
      <c r="D16" s="3"/>
      <c r="E16" s="3"/>
      <c r="F16" s="3"/>
      <c r="G16" s="3"/>
      <c r="H16" s="3"/>
    </row>
    <row r="17" spans="1:8" ht="15.75" x14ac:dyDescent="0.25">
      <c r="A17" s="3"/>
      <c r="B17" s="3" t="s">
        <v>31</v>
      </c>
      <c r="C17" s="3"/>
      <c r="D17" s="3"/>
      <c r="E17" s="3"/>
      <c r="F17" s="3"/>
      <c r="G17" s="3"/>
      <c r="H17" s="3"/>
    </row>
    <row r="18" spans="1:8" ht="15.75" x14ac:dyDescent="0.25">
      <c r="A18" s="3"/>
      <c r="B18" s="3" t="s">
        <v>37</v>
      </c>
      <c r="C18" s="3"/>
      <c r="D18" s="3"/>
      <c r="E18" s="3"/>
      <c r="F18" s="3"/>
      <c r="G18" s="3"/>
      <c r="H18" s="3"/>
    </row>
    <row r="19" spans="1:8" ht="15.75" x14ac:dyDescent="0.25">
      <c r="A19" s="3"/>
      <c r="B19" s="5">
        <f>TINV(0.01,199)</f>
        <v>2.6007602160585179</v>
      </c>
      <c r="C19" s="3"/>
      <c r="D19" s="3"/>
      <c r="E19" s="3"/>
      <c r="F19" s="3"/>
      <c r="G19" s="3"/>
      <c r="H19" s="3"/>
    </row>
    <row r="20" spans="1:8" ht="15.75" x14ac:dyDescent="0.25">
      <c r="A20" s="3"/>
      <c r="B20" s="3"/>
      <c r="C20" s="3"/>
      <c r="D20" s="3"/>
      <c r="E20" s="3"/>
      <c r="F20" s="3"/>
      <c r="G20" s="3"/>
      <c r="H20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8"/>
  <sheetViews>
    <sheetView topLeftCell="B1" zoomScale="80" zoomScaleNormal="80" workbookViewId="0">
      <selection activeCell="L29" sqref="L29"/>
    </sheetView>
  </sheetViews>
  <sheetFormatPr defaultRowHeight="15" x14ac:dyDescent="0.25"/>
  <cols>
    <col min="1" max="1" width="5.7109375" hidden="1" customWidth="1"/>
    <col min="2" max="2" width="13.42578125" customWidth="1"/>
    <col min="3" max="3" width="20.5703125" customWidth="1"/>
    <col min="5" max="5" width="7.28515625" customWidth="1"/>
    <col min="6" max="6" width="5.5703125" customWidth="1"/>
  </cols>
  <sheetData>
    <row r="2" spans="2:11" ht="15.75" x14ac:dyDescent="0.25">
      <c r="B2" s="3"/>
      <c r="C2" s="3"/>
      <c r="D2" s="3"/>
      <c r="E2" s="6"/>
      <c r="F2" s="6"/>
      <c r="G2" s="6"/>
      <c r="H2" s="6"/>
      <c r="I2" s="6"/>
      <c r="J2" s="6"/>
      <c r="K2" s="6"/>
    </row>
    <row r="3" spans="2:11" ht="15.75" x14ac:dyDescent="0.25">
      <c r="B3" s="6"/>
      <c r="C3" s="5" t="s">
        <v>0</v>
      </c>
      <c r="D3" s="5" t="s">
        <v>1</v>
      </c>
      <c r="E3" s="5" t="s">
        <v>2</v>
      </c>
      <c r="F3" s="6"/>
      <c r="G3" s="6"/>
      <c r="H3" s="6"/>
      <c r="I3" s="6"/>
      <c r="J3" s="6"/>
      <c r="K3" s="6"/>
    </row>
    <row r="4" spans="2:11" ht="15.75" x14ac:dyDescent="0.25">
      <c r="B4" s="6"/>
      <c r="C4" s="3" t="s">
        <v>3</v>
      </c>
      <c r="D4" s="3">
        <f>65.84286</f>
        <v>65.842860000000002</v>
      </c>
      <c r="E4" s="3">
        <v>67.105710000000002</v>
      </c>
      <c r="F4" s="6"/>
      <c r="G4" s="6"/>
      <c r="H4" s="6"/>
      <c r="I4" s="6"/>
      <c r="J4" s="6"/>
      <c r="K4" s="6"/>
    </row>
    <row r="5" spans="2:11" ht="15.75" x14ac:dyDescent="0.25">
      <c r="B5" s="6"/>
      <c r="C5" s="3" t="s">
        <v>4</v>
      </c>
      <c r="D5" s="3">
        <f>4.002097</f>
        <v>4.002097</v>
      </c>
      <c r="E5" s="3">
        <v>6.0734839999999997</v>
      </c>
      <c r="F5" s="6"/>
      <c r="G5" s="6"/>
      <c r="H5" s="6"/>
      <c r="I5" s="6"/>
      <c r="J5" s="6"/>
      <c r="K5" s="6"/>
    </row>
    <row r="6" spans="2:11" ht="15.75" x14ac:dyDescent="0.25">
      <c r="B6" s="6"/>
      <c r="C6" s="3" t="s">
        <v>5</v>
      </c>
      <c r="D6" s="3">
        <f>0.480733</f>
        <v>0.48073300000000002</v>
      </c>
      <c r="E6" s="3">
        <v>0.72592000000000001</v>
      </c>
      <c r="F6" s="6"/>
      <c r="G6" s="6"/>
      <c r="H6" s="6"/>
      <c r="I6" s="6"/>
      <c r="J6" s="6"/>
      <c r="K6" s="6"/>
    </row>
    <row r="7" spans="2:11" x14ac:dyDescent="0.25">
      <c r="B7" s="6"/>
      <c r="C7" s="6"/>
      <c r="D7" s="6"/>
      <c r="E7" s="6"/>
      <c r="F7" s="6"/>
      <c r="G7" s="6"/>
      <c r="H7" s="6"/>
      <c r="I7" s="6"/>
      <c r="J7" s="6"/>
      <c r="K7" s="6"/>
    </row>
    <row r="8" spans="2:11" x14ac:dyDescent="0.25">
      <c r="B8" s="6"/>
      <c r="C8" s="6" t="s">
        <v>9</v>
      </c>
      <c r="D8" s="6"/>
      <c r="E8" s="6"/>
      <c r="F8" s="6"/>
      <c r="G8" s="6"/>
      <c r="H8" s="6"/>
      <c r="I8" s="6"/>
      <c r="J8" s="6"/>
      <c r="K8" s="6"/>
    </row>
    <row r="9" spans="2:11" x14ac:dyDescent="0.25">
      <c r="B9" s="6"/>
      <c r="C9" s="6" t="s">
        <v>10</v>
      </c>
      <c r="D9" s="6"/>
      <c r="E9" s="6"/>
      <c r="F9" s="6"/>
      <c r="G9" s="6"/>
      <c r="H9" s="6"/>
      <c r="I9" s="6"/>
      <c r="J9" s="6"/>
      <c r="K9" s="6"/>
    </row>
    <row r="10" spans="2:11" x14ac:dyDescent="0.25">
      <c r="B10" s="6"/>
      <c r="C10" s="6" t="s">
        <v>6</v>
      </c>
      <c r="D10" s="6"/>
      <c r="E10" s="6"/>
      <c r="F10" s="6"/>
      <c r="G10" s="6"/>
      <c r="H10" s="6"/>
      <c r="I10" s="6"/>
      <c r="J10" s="6"/>
      <c r="K10" s="6"/>
    </row>
    <row r="11" spans="2:11" x14ac:dyDescent="0.25">
      <c r="B11" s="6"/>
      <c r="C11" s="6">
        <f>70-1</f>
        <v>69</v>
      </c>
      <c r="D11" s="6"/>
      <c r="E11" s="6"/>
      <c r="F11" s="6"/>
      <c r="G11" s="6"/>
      <c r="H11" s="6"/>
      <c r="I11" s="6"/>
      <c r="J11" s="6"/>
      <c r="K11" s="6"/>
    </row>
    <row r="12" spans="2:11" x14ac:dyDescent="0.25">
      <c r="B12" s="6"/>
      <c r="C12" s="6" t="s">
        <v>39</v>
      </c>
      <c r="D12" s="6"/>
      <c r="E12" s="6"/>
      <c r="F12" s="6"/>
      <c r="G12" s="6"/>
      <c r="H12" s="6"/>
      <c r="I12" s="6"/>
      <c r="J12" s="6"/>
      <c r="K12" s="6"/>
    </row>
    <row r="13" spans="2:11" x14ac:dyDescent="0.25">
      <c r="B13" s="6"/>
      <c r="C13" s="6">
        <f xml:space="preserve"> 93.8565</f>
        <v>93.856499999999997</v>
      </c>
      <c r="D13" s="6"/>
      <c r="E13" s="6"/>
      <c r="F13" s="6"/>
      <c r="G13" s="6"/>
      <c r="H13" s="6"/>
      <c r="I13" s="6"/>
      <c r="J13" s="6"/>
      <c r="K13" s="6"/>
    </row>
    <row r="14" spans="2:11" x14ac:dyDescent="0.25">
      <c r="B14" s="6"/>
      <c r="C14" s="6" t="s">
        <v>40</v>
      </c>
      <c r="D14" s="6"/>
      <c r="E14" s="6"/>
      <c r="F14" s="6"/>
      <c r="G14" s="6"/>
      <c r="H14" s="6"/>
      <c r="I14" s="6"/>
      <c r="J14" s="6"/>
      <c r="K14" s="6"/>
    </row>
    <row r="15" spans="2:11" x14ac:dyDescent="0.25">
      <c r="B15" s="6"/>
      <c r="C15" s="6">
        <f>47.9242</f>
        <v>47.924199999999999</v>
      </c>
      <c r="D15" s="6"/>
      <c r="E15" s="6"/>
      <c r="F15" s="6"/>
      <c r="G15" s="6"/>
      <c r="H15" s="6"/>
      <c r="I15" s="6"/>
      <c r="J15" s="6"/>
      <c r="K15" s="6"/>
    </row>
    <row r="16" spans="2:11" x14ac:dyDescent="0.25">
      <c r="B16" s="6"/>
      <c r="C16" s="6" t="s">
        <v>7</v>
      </c>
      <c r="D16" s="6"/>
      <c r="E16" s="6"/>
      <c r="F16" s="6"/>
      <c r="G16" s="6"/>
      <c r="H16" s="6"/>
      <c r="I16" s="6"/>
      <c r="J16" s="6"/>
      <c r="K16" s="6"/>
    </row>
    <row r="17" spans="2:11" ht="18.75" x14ac:dyDescent="0.3">
      <c r="B17" s="6"/>
      <c r="C17" s="6" t="s">
        <v>41</v>
      </c>
      <c r="D17" s="6"/>
      <c r="E17" s="6"/>
      <c r="F17" s="6"/>
      <c r="G17" s="6"/>
      <c r="H17" s="6"/>
      <c r="I17" s="6"/>
      <c r="J17" s="6"/>
      <c r="K17" s="6"/>
    </row>
    <row r="18" spans="2:11" x14ac:dyDescent="0.25">
      <c r="B18" s="6"/>
      <c r="C18" s="6" t="s">
        <v>8</v>
      </c>
      <c r="D18" s="6"/>
      <c r="E18" s="6"/>
      <c r="F18" s="6"/>
      <c r="G18" s="6"/>
      <c r="H18" s="6"/>
      <c r="I18" s="6"/>
      <c r="J18" s="6"/>
      <c r="K18" s="6"/>
    </row>
    <row r="19" spans="2:11" x14ac:dyDescent="0.25">
      <c r="B19" s="6"/>
      <c r="C19" s="6" t="s">
        <v>11</v>
      </c>
      <c r="D19" s="6"/>
      <c r="E19" s="6"/>
      <c r="F19" s="6"/>
      <c r="G19" s="6"/>
      <c r="H19" s="6"/>
      <c r="I19" s="6"/>
      <c r="J19" s="6"/>
      <c r="K19" s="6"/>
    </row>
    <row r="20" spans="2:11" x14ac:dyDescent="0.25">
      <c r="B20" s="6"/>
      <c r="C20" s="6">
        <f>SQRT((69*4.0021^2)/93.8564)</f>
        <v>3.4314725994814754</v>
      </c>
      <c r="D20" s="6"/>
      <c r="E20" s="6"/>
      <c r="F20" s="6"/>
      <c r="G20" s="6"/>
      <c r="H20" s="6"/>
      <c r="I20" s="6"/>
      <c r="J20" s="6"/>
      <c r="K20" s="6"/>
    </row>
    <row r="21" spans="2:11" x14ac:dyDescent="0.25">
      <c r="B21" s="6"/>
      <c r="C21" s="6">
        <f>SQRT((69*4.0021^2)/47.9242)</f>
        <v>4.802142524675638</v>
      </c>
      <c r="D21" s="6"/>
      <c r="E21" s="6"/>
      <c r="F21" s="6"/>
      <c r="G21" s="6"/>
      <c r="H21" s="6"/>
      <c r="I21" s="6"/>
      <c r="J21" s="6"/>
      <c r="K21" s="6"/>
    </row>
    <row r="22" spans="2:11" s="1" customFormat="1" x14ac:dyDescent="0.25">
      <c r="B22" s="7"/>
      <c r="C22" s="8">
        <f>C20</f>
        <v>3.4314725994814754</v>
      </c>
      <c r="D22" s="8" t="str">
        <f>C8</f>
        <v xml:space="preserve"> ≤ </v>
      </c>
      <c r="E22" s="8" t="s">
        <v>12</v>
      </c>
      <c r="F22" s="8" t="str">
        <f>C8</f>
        <v xml:space="preserve"> ≤ </v>
      </c>
      <c r="G22" s="8">
        <f>C21</f>
        <v>4.802142524675638</v>
      </c>
      <c r="H22" s="7"/>
      <c r="I22" s="7"/>
      <c r="J22" s="7"/>
      <c r="K22" s="7"/>
    </row>
    <row r="23" spans="2:11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</row>
    <row r="24" spans="2:11" x14ac:dyDescent="0.25">
      <c r="B24" s="6"/>
      <c r="C24" s="6" t="s">
        <v>13</v>
      </c>
      <c r="D24" s="6"/>
      <c r="E24" s="6"/>
      <c r="F24" s="6"/>
      <c r="G24" s="6"/>
      <c r="H24" s="6"/>
      <c r="I24" s="6"/>
      <c r="J24" s="6"/>
      <c r="K24" s="6"/>
    </row>
    <row r="25" spans="2:11" x14ac:dyDescent="0.25">
      <c r="B25" s="6"/>
      <c r="C25" s="6" t="s">
        <v>14</v>
      </c>
      <c r="D25" s="6"/>
      <c r="E25" s="6"/>
      <c r="F25" s="6"/>
      <c r="G25" s="6"/>
      <c r="H25" s="6"/>
      <c r="I25" s="6"/>
      <c r="J25" s="6"/>
      <c r="K25" s="6"/>
    </row>
    <row r="26" spans="2:11" s="2" customFormat="1" ht="18.75" x14ac:dyDescent="0.3">
      <c r="B26" s="8"/>
      <c r="C26" s="8">
        <f>SQRT((69*6.0735^2)/93.8564)</f>
        <v>5.2075282559033358</v>
      </c>
      <c r="D26" s="8" t="s">
        <v>42</v>
      </c>
      <c r="E26" s="8" t="s">
        <v>16</v>
      </c>
      <c r="F26" s="8">
        <f>SQRT((69*6.0735^2)/47.9242)</f>
        <v>7.2876271516497555</v>
      </c>
      <c r="G26" s="8"/>
      <c r="H26" s="8"/>
      <c r="I26" s="8"/>
      <c r="J26" s="8"/>
      <c r="K26" s="8"/>
    </row>
    <row r="27" spans="2:11" x14ac:dyDescent="0.25">
      <c r="B27" s="6"/>
      <c r="C27" s="6"/>
      <c r="D27" s="6"/>
      <c r="E27" s="6"/>
      <c r="F27" s="6"/>
      <c r="G27" s="6"/>
      <c r="H27" s="6"/>
      <c r="I27" s="6"/>
      <c r="J27" s="6"/>
      <c r="K27" s="6"/>
    </row>
    <row r="28" spans="2:11" x14ac:dyDescent="0.25">
      <c r="B28" s="6"/>
      <c r="C28" s="6"/>
      <c r="D28" s="6"/>
      <c r="E28" s="6"/>
      <c r="F28" s="6"/>
      <c r="G28" s="6"/>
      <c r="H28" s="6"/>
      <c r="I28" s="6"/>
      <c r="J28" s="6"/>
      <c r="K28" s="6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5"/>
  <sheetViews>
    <sheetView tabSelected="1" zoomScale="80" zoomScaleNormal="80" workbookViewId="0">
      <selection activeCell="H18" sqref="H18"/>
    </sheetView>
  </sheetViews>
  <sheetFormatPr defaultRowHeight="15.75" x14ac:dyDescent="0.25"/>
  <cols>
    <col min="1" max="16384" width="9.140625" style="3"/>
  </cols>
  <sheetData>
    <row r="2" spans="1:8" x14ac:dyDescent="0.25">
      <c r="B2" s="3" t="s">
        <v>17</v>
      </c>
      <c r="D2" s="3">
        <f xml:space="preserve"> 19437.4/200</f>
        <v>97.187000000000012</v>
      </c>
    </row>
    <row r="3" spans="1:8" x14ac:dyDescent="0.25">
      <c r="H3" s="3" t="s">
        <v>15</v>
      </c>
    </row>
    <row r="4" spans="1:8" x14ac:dyDescent="0.25">
      <c r="B4" s="3" t="s">
        <v>18</v>
      </c>
      <c r="D4" s="3">
        <f>SQRT(902429.8/199)</f>
        <v>67.341095295353554</v>
      </c>
      <c r="H4" s="3" t="s">
        <v>10</v>
      </c>
    </row>
    <row r="6" spans="1:8" x14ac:dyDescent="0.25">
      <c r="A6" s="3" t="s">
        <v>19</v>
      </c>
    </row>
    <row r="7" spans="1:8" x14ac:dyDescent="0.25">
      <c r="A7" s="3" t="s">
        <v>20</v>
      </c>
    </row>
    <row r="8" spans="1:8" x14ac:dyDescent="0.25">
      <c r="B8" s="5">
        <f>TINV(0.025,199)</f>
        <v>2.258489238088849</v>
      </c>
    </row>
    <row r="10" spans="1:8" x14ac:dyDescent="0.25">
      <c r="A10" s="3" t="s">
        <v>21</v>
      </c>
    </row>
    <row r="11" spans="1:8" x14ac:dyDescent="0.25">
      <c r="B11" s="3" t="s">
        <v>22</v>
      </c>
    </row>
    <row r="12" spans="1:8" x14ac:dyDescent="0.25">
      <c r="B12" s="3" t="s">
        <v>23</v>
      </c>
    </row>
    <row r="13" spans="1:8" x14ac:dyDescent="0.25">
      <c r="B13" s="3">
        <f>97.187-2.3*(4.8)</f>
        <v>86.146999999999991</v>
      </c>
      <c r="D13" s="3">
        <f>97.2+2.3*(4.8)</f>
        <v>108.24000000000001</v>
      </c>
    </row>
    <row r="14" spans="1:8" x14ac:dyDescent="0.25">
      <c r="B14" s="5">
        <f>B13</f>
        <v>86.146999999999991</v>
      </c>
      <c r="C14" s="5" t="s">
        <v>24</v>
      </c>
      <c r="D14" s="5"/>
    </row>
    <row r="15" spans="1:8" x14ac:dyDescent="0.25">
      <c r="B15" s="5"/>
      <c r="C15" s="5"/>
      <c r="D15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 #1 a,b</vt:lpstr>
      <vt:lpstr>Q #2a</vt:lpstr>
      <vt:lpstr>Q #2b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2019-09-16T06:00:49Z</dcterms:created>
  <dcterms:modified xsi:type="dcterms:W3CDTF">2019-09-16T07:31:44Z</dcterms:modified>
</cp:coreProperties>
</file>